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<sst xmlns="http://schemas.openxmlformats.org/spreadsheetml/2006/main" count="59" uniqueCount="58">
  <si>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</si>
  <si>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</si>
  <si>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</si>
  <si>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</si>
  <si>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</si>
  <si>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</si>
  <si>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</si>
  <si>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</si>
  <si>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</si>
  <si>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</si>
  <si>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</si>
  <si>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</si>
  <si>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</si>
  <si>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</si>
  <si>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</si>
  <si>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</si>
  <si>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</si>
  <si>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</si>
  <si>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</si>
  <si>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</si>
  <si>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</si>
  <si>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</si>
  <si>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</si>
  <si>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</si>
  <si>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</si>
  <si>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</si>
  <si>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</si>
  <si>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</si>
  <si>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</si>
  <si>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</si>
  <si>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</si>
  <si>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</si>
  <si>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</si>
  <si>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</si>
  <si>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</si>
  <si>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</si>
  <si>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</si>
  <si>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</si>
  <si>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</si>
  <si>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</si>
  <si>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</si>
  <si>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</si>
  <si>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</si>
  <si>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</si>
  <si>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</si>
  <si>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</si>
  <si>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</si>
  <si>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Ov</t>
  </si>
  <si>
    <t>Dn 2</t>
  </si>
  <si>
    <t xml:space="preserve">Zavidovići </t>
  </si>
  <si>
    <t>estimated</t>
  </si>
  <si>
    <t>CASELOAD INDEX (the number of judges needed to cover the core caseload)</t>
  </si>
  <si>
    <t>Less commercial cases to be handled by the new Commercial Division in the Zenica Municipal Court</t>
  </si>
  <si>
    <t>Ps</t>
  </si>
  <si>
    <t>Maglaj</t>
  </si>
  <si>
    <t>Adjusted Caseload Index from the other Municipal Courts consolidated with this one</t>
  </si>
  <si>
    <t>ADJUSTED CASELOAD INDEX (Zavidovići only)</t>
  </si>
  <si>
    <t>ADJUSTED CASELOAD INDEX (with Maglaj)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</si>
</sst>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8"/>
  <sheetViews>
    <sheetView tabSelected="1" workbookViewId="0" topLeftCell="A35">
      <selection activeCell="G45" sqref="G45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49</v>
      </c>
      <c r="E2" s="11"/>
    </row>
    <row r="3" ht="26.25">
      <c r="A3" s="11" t="s">
        <v>46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37</v>
      </c>
      <c r="G5" s="6" t="s">
        <v>38</v>
      </c>
      <c r="H5" s="6" t="s">
        <v>43</v>
      </c>
      <c r="I5" s="6" t="s">
        <v>42</v>
      </c>
      <c r="J5" s="6" t="s">
        <v>50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39</v>
      </c>
      <c r="H6" s="9" t="s">
        <v>41</v>
      </c>
      <c r="I6" s="9" t="s">
        <v>41</v>
      </c>
      <c r="J6" s="9" t="s">
        <v>36</v>
      </c>
      <c r="K6" s="9" t="s">
        <v>35</v>
      </c>
      <c r="L6" s="10" t="s">
        <v>44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246</v>
      </c>
      <c r="C8" s="12">
        <v>168</v>
      </c>
      <c r="D8" s="12">
        <v>234</v>
      </c>
      <c r="E8" s="12">
        <v>188</v>
      </c>
      <c r="F8" s="12">
        <v>85</v>
      </c>
      <c r="G8" s="12">
        <f>PRODUCT(F8,2)</f>
        <v>170</v>
      </c>
      <c r="H8" s="12">
        <f aca="true" t="shared" si="0" ref="H8:H21">AVERAGE(B8,C8,D8,E8,G8)</f>
        <v>201.2</v>
      </c>
      <c r="I8" s="12">
        <f aca="true" t="shared" si="1" ref="I8:I21">AVERAGE(E8,G8)</f>
        <v>179</v>
      </c>
      <c r="J8" s="12">
        <v>220</v>
      </c>
      <c r="K8" s="12">
        <f>POWER(J8,-1)</f>
        <v>0.004545454545454545</v>
      </c>
      <c r="L8" s="13">
        <f>PRODUCT(I8,K8)</f>
        <v>0.8136363636363636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75</v>
      </c>
      <c r="C9" s="12">
        <v>54</v>
      </c>
      <c r="D9" s="12">
        <v>73</v>
      </c>
      <c r="E9" s="12">
        <v>68</v>
      </c>
      <c r="F9" s="12">
        <v>20</v>
      </c>
      <c r="G9" s="12">
        <f aca="true" t="shared" si="2" ref="G9:G43">PRODUCT(F9,2)</f>
        <v>40</v>
      </c>
      <c r="H9" s="12">
        <f t="shared" si="0"/>
        <v>62</v>
      </c>
      <c r="I9" s="12">
        <f t="shared" si="1"/>
        <v>54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6</v>
      </c>
      <c r="C10" s="12">
        <v>6</v>
      </c>
      <c r="D10" s="12">
        <v>23</v>
      </c>
      <c r="E10" s="12">
        <v>13</v>
      </c>
      <c r="F10" s="12">
        <v>7</v>
      </c>
      <c r="G10" s="12">
        <f t="shared" si="2"/>
        <v>14</v>
      </c>
      <c r="H10" s="12">
        <f t="shared" si="0"/>
        <v>12.4</v>
      </c>
      <c r="I10" s="12">
        <f t="shared" si="1"/>
        <v>13.5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0.06136363636363636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25</v>
      </c>
      <c r="C11" s="12">
        <v>94</v>
      </c>
      <c r="D11" s="12">
        <v>51</v>
      </c>
      <c r="E11" s="12">
        <v>59</v>
      </c>
      <c r="F11" s="12">
        <v>67</v>
      </c>
      <c r="G11" s="12">
        <f t="shared" si="2"/>
        <v>134</v>
      </c>
      <c r="H11" s="12">
        <f t="shared" si="0"/>
        <v>72.6</v>
      </c>
      <c r="I11" s="12">
        <f t="shared" si="1"/>
        <v>96.5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833</v>
      </c>
      <c r="C12" s="12">
        <v>1304</v>
      </c>
      <c r="D12" s="12">
        <v>1046</v>
      </c>
      <c r="E12" s="12">
        <v>1066</v>
      </c>
      <c r="F12" s="12">
        <v>569</v>
      </c>
      <c r="G12" s="12">
        <f t="shared" si="2"/>
        <v>1138</v>
      </c>
      <c r="H12" s="12">
        <f t="shared" si="0"/>
        <v>1077.4</v>
      </c>
      <c r="I12" s="12">
        <f t="shared" si="1"/>
        <v>1102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66</v>
      </c>
      <c r="C13" s="12">
        <v>117</v>
      </c>
      <c r="D13" s="12">
        <v>172</v>
      </c>
      <c r="E13" s="12">
        <v>145</v>
      </c>
      <c r="F13" s="12">
        <v>67</v>
      </c>
      <c r="G13" s="12">
        <f t="shared" si="2"/>
        <v>134</v>
      </c>
      <c r="H13" s="12">
        <f t="shared" si="0"/>
        <v>126.8</v>
      </c>
      <c r="I13" s="12">
        <f t="shared" si="1"/>
        <v>139.5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321</v>
      </c>
      <c r="C14" s="12">
        <v>476</v>
      </c>
      <c r="D14" s="12">
        <v>844</v>
      </c>
      <c r="E14" s="12">
        <v>350</v>
      </c>
      <c r="F14" s="12">
        <v>266</v>
      </c>
      <c r="G14" s="12">
        <f t="shared" si="2"/>
        <v>532</v>
      </c>
      <c r="H14" s="12">
        <f t="shared" si="0"/>
        <v>504.6</v>
      </c>
      <c r="I14" s="12">
        <f t="shared" si="1"/>
        <v>441</v>
      </c>
      <c r="J14" s="12">
        <v>300</v>
      </c>
      <c r="K14" s="12">
        <f t="shared" si="3"/>
        <v>0.0033333333333333335</v>
      </c>
      <c r="L14" s="13">
        <f t="shared" si="4"/>
        <v>1.4700000000000002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37</v>
      </c>
      <c r="C15" s="12">
        <v>41</v>
      </c>
      <c r="D15" s="12">
        <v>43</v>
      </c>
      <c r="E15" s="12">
        <v>34</v>
      </c>
      <c r="F15" s="12">
        <v>29</v>
      </c>
      <c r="G15" s="12">
        <f t="shared" si="2"/>
        <v>58</v>
      </c>
      <c r="H15" s="12">
        <f t="shared" si="0"/>
        <v>42.6</v>
      </c>
      <c r="I15" s="12">
        <f t="shared" si="1"/>
        <v>46</v>
      </c>
      <c r="J15" s="12">
        <v>300</v>
      </c>
      <c r="K15" s="12">
        <f t="shared" si="3"/>
        <v>0.0033333333333333335</v>
      </c>
      <c r="L15" s="13">
        <f t="shared" si="4"/>
        <v>0.15333333333333335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11</v>
      </c>
      <c r="C16" s="12">
        <v>160</v>
      </c>
      <c r="D16" s="12">
        <v>58</v>
      </c>
      <c r="E16" s="12">
        <v>64</v>
      </c>
      <c r="F16" s="12">
        <v>123</v>
      </c>
      <c r="G16" s="12">
        <f t="shared" si="2"/>
        <v>246</v>
      </c>
      <c r="H16" s="12">
        <f t="shared" si="0"/>
        <v>107.8</v>
      </c>
      <c r="I16" s="12">
        <f t="shared" si="1"/>
        <v>155</v>
      </c>
      <c r="J16" s="12">
        <v>600</v>
      </c>
      <c r="K16" s="12">
        <f t="shared" si="3"/>
        <v>0.0016666666666666668</v>
      </c>
      <c r="L16" s="13">
        <f t="shared" si="4"/>
        <v>0.25833333333333336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43</v>
      </c>
      <c r="C17" s="12">
        <v>71</v>
      </c>
      <c r="D17" s="12">
        <v>46</v>
      </c>
      <c r="E17" s="12">
        <v>83</v>
      </c>
      <c r="F17" s="12">
        <v>32</v>
      </c>
      <c r="G17" s="12">
        <f t="shared" si="2"/>
        <v>64</v>
      </c>
      <c r="H17" s="12">
        <f t="shared" si="0"/>
        <v>61.4</v>
      </c>
      <c r="I17" s="12">
        <f t="shared" si="1"/>
        <v>73.5</v>
      </c>
      <c r="J17" s="12">
        <v>600</v>
      </c>
      <c r="K17" s="12">
        <f t="shared" si="3"/>
        <v>0.0016666666666666668</v>
      </c>
      <c r="L17" s="13">
        <f t="shared" si="4"/>
        <v>0.12250000000000001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437</v>
      </c>
      <c r="C18" s="12">
        <v>523</v>
      </c>
      <c r="D18" s="12">
        <v>739</v>
      </c>
      <c r="E18" s="12">
        <v>684</v>
      </c>
      <c r="F18" s="12">
        <v>232</v>
      </c>
      <c r="G18" s="12">
        <f t="shared" si="2"/>
        <v>464</v>
      </c>
      <c r="H18" s="12">
        <f t="shared" si="0"/>
        <v>569.4</v>
      </c>
      <c r="I18" s="12">
        <f t="shared" si="1"/>
        <v>574</v>
      </c>
      <c r="J18" s="14">
        <v>750</v>
      </c>
      <c r="K18" s="12">
        <f t="shared" si="3"/>
        <v>0.0013333333333333333</v>
      </c>
      <c r="L18" s="13">
        <f t="shared" si="4"/>
        <v>0.7653333333333333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39</v>
      </c>
      <c r="C19" s="12">
        <v>81</v>
      </c>
      <c r="D19" s="12">
        <v>499</v>
      </c>
      <c r="E19" s="12">
        <v>65</v>
      </c>
      <c r="F19" s="12">
        <v>40</v>
      </c>
      <c r="G19" s="12">
        <f t="shared" si="2"/>
        <v>80</v>
      </c>
      <c r="H19" s="12">
        <f t="shared" si="0"/>
        <v>152.8</v>
      </c>
      <c r="I19" s="12">
        <f t="shared" si="1"/>
        <v>72.5</v>
      </c>
      <c r="J19" s="14">
        <v>300</v>
      </c>
      <c r="K19" s="12">
        <f t="shared" si="3"/>
        <v>0.0033333333333333335</v>
      </c>
      <c r="L19" s="13">
        <f t="shared" si="4"/>
        <v>0.24166666666666667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155</v>
      </c>
      <c r="C20" s="12">
        <v>163</v>
      </c>
      <c r="D20" s="12">
        <v>285</v>
      </c>
      <c r="E20" s="12">
        <v>161</v>
      </c>
      <c r="F20" s="12">
        <v>60</v>
      </c>
      <c r="G20" s="12">
        <f t="shared" si="2"/>
        <v>120</v>
      </c>
      <c r="H20" s="12">
        <f t="shared" si="0"/>
        <v>176.8</v>
      </c>
      <c r="I20" s="12">
        <f t="shared" si="1"/>
        <v>140.5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16</v>
      </c>
      <c r="C21" s="12">
        <v>26</v>
      </c>
      <c r="D21" s="12">
        <v>12</v>
      </c>
      <c r="E21" s="12">
        <v>8</v>
      </c>
      <c r="F21" s="12">
        <v>5</v>
      </c>
      <c r="G21" s="12">
        <f t="shared" si="2"/>
        <v>10</v>
      </c>
      <c r="H21" s="12">
        <f t="shared" si="0"/>
        <v>14.4</v>
      </c>
      <c r="I21" s="12">
        <f t="shared" si="1"/>
        <v>9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78</v>
      </c>
      <c r="C22" s="12">
        <v>377</v>
      </c>
      <c r="D22" s="12">
        <v>532</v>
      </c>
      <c r="E22" s="12">
        <v>481</v>
      </c>
      <c r="F22" s="12">
        <v>216</v>
      </c>
      <c r="G22" s="12">
        <f t="shared" si="2"/>
        <v>432</v>
      </c>
      <c r="H22" s="12">
        <f>AVERAGE(B22,C22,D22,E22,G22)</f>
        <v>380</v>
      </c>
      <c r="I22" s="12">
        <f>AVERAGE(E22,G22)</f>
        <v>456.5</v>
      </c>
      <c r="J22" s="14">
        <v>3300</v>
      </c>
      <c r="K22" s="12">
        <f t="shared" si="3"/>
        <v>0.00030303030303030303</v>
      </c>
      <c r="L22" s="13">
        <f t="shared" si="4"/>
        <v>0.13833333333333334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3">AVERAGE(B23,C23,D23,E23,G23)</f>
        <v>0</v>
      </c>
      <c r="I23" s="12">
        <f aca="true" t="shared" si="6" ref="I23:I43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167</v>
      </c>
      <c r="C26" s="12">
        <v>228</v>
      </c>
      <c r="D26" s="12">
        <v>289</v>
      </c>
      <c r="E26" s="12">
        <v>183</v>
      </c>
      <c r="F26" s="12">
        <v>124</v>
      </c>
      <c r="G26" s="12">
        <f t="shared" si="2"/>
        <v>248</v>
      </c>
      <c r="H26" s="12">
        <f t="shared" si="5"/>
        <v>223</v>
      </c>
      <c r="I26" s="12">
        <f t="shared" si="6"/>
        <v>215.5</v>
      </c>
      <c r="J26" s="14">
        <v>5500</v>
      </c>
      <c r="K26" s="12">
        <f t="shared" si="3"/>
        <v>0.0001818181818181818</v>
      </c>
      <c r="L26" s="13">
        <f t="shared" si="4"/>
        <v>0.03918181818181818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9</v>
      </c>
      <c r="C31" s="12">
        <v>4</v>
      </c>
      <c r="D31" s="12">
        <v>11</v>
      </c>
      <c r="E31" s="12">
        <v>35</v>
      </c>
      <c r="F31" s="12">
        <v>10</v>
      </c>
      <c r="G31" s="12">
        <f t="shared" si="2"/>
        <v>20</v>
      </c>
      <c r="H31" s="12">
        <f t="shared" si="5"/>
        <v>15.8</v>
      </c>
      <c r="I31" s="12">
        <f t="shared" si="6"/>
        <v>27.5</v>
      </c>
      <c r="J31" s="14">
        <v>900</v>
      </c>
      <c r="K31" s="12">
        <f t="shared" si="3"/>
        <v>0.0011111111111111111</v>
      </c>
      <c r="L31" s="13">
        <f t="shared" si="4"/>
        <v>0.030555555555555555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0</v>
      </c>
      <c r="C32" s="12">
        <v>131</v>
      </c>
      <c r="D32" s="12">
        <v>764</v>
      </c>
      <c r="E32" s="12">
        <v>264</v>
      </c>
      <c r="F32" s="12">
        <v>144</v>
      </c>
      <c r="G32" s="12">
        <f t="shared" si="2"/>
        <v>288</v>
      </c>
      <c r="H32" s="12">
        <f t="shared" si="5"/>
        <v>289.4</v>
      </c>
      <c r="I32" s="12">
        <f t="shared" si="6"/>
        <v>276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21</v>
      </c>
      <c r="C34" s="12">
        <v>20</v>
      </c>
      <c r="D34" s="12">
        <v>37</v>
      </c>
      <c r="E34" s="12">
        <v>54</v>
      </c>
      <c r="F34" s="12">
        <v>33</v>
      </c>
      <c r="G34" s="12">
        <f t="shared" si="2"/>
        <v>66</v>
      </c>
      <c r="H34" s="12">
        <f t="shared" si="5"/>
        <v>39.6</v>
      </c>
      <c r="I34" s="12">
        <f t="shared" si="6"/>
        <v>60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3</v>
      </c>
      <c r="C35" s="12">
        <v>0</v>
      </c>
      <c r="D35" s="12">
        <v>2</v>
      </c>
      <c r="E35" s="12">
        <v>7</v>
      </c>
      <c r="F35" s="12">
        <v>12</v>
      </c>
      <c r="G35" s="12">
        <f t="shared" si="2"/>
        <v>24</v>
      </c>
      <c r="H35" s="12">
        <f t="shared" si="5"/>
        <v>7.2</v>
      </c>
      <c r="I35" s="12">
        <f t="shared" si="6"/>
        <v>15.5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146</v>
      </c>
      <c r="C36" s="12">
        <v>4</v>
      </c>
      <c r="D36" s="12">
        <v>51</v>
      </c>
      <c r="E36" s="12">
        <v>110</v>
      </c>
      <c r="F36" s="12">
        <v>9</v>
      </c>
      <c r="G36" s="12">
        <f t="shared" si="2"/>
        <v>18</v>
      </c>
      <c r="H36" s="12">
        <f t="shared" si="5"/>
        <v>65.8</v>
      </c>
      <c r="I36" s="12">
        <f t="shared" si="6"/>
        <v>64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51</v>
      </c>
      <c r="C37" s="12">
        <v>78</v>
      </c>
      <c r="D37" s="12">
        <v>58</v>
      </c>
      <c r="E37" s="12">
        <v>95</v>
      </c>
      <c r="F37" s="12">
        <v>36</v>
      </c>
      <c r="G37" s="12">
        <f t="shared" si="2"/>
        <v>72</v>
      </c>
      <c r="H37" s="12">
        <f t="shared" si="5"/>
        <v>70.8</v>
      </c>
      <c r="I37" s="12">
        <f t="shared" si="6"/>
        <v>83.5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1250</v>
      </c>
      <c r="C38" s="12">
        <v>1248</v>
      </c>
      <c r="D38" s="12">
        <v>1295</v>
      </c>
      <c r="E38" s="12">
        <v>1295</v>
      </c>
      <c r="F38" s="12">
        <v>600</v>
      </c>
      <c r="G38" s="12">
        <f t="shared" si="2"/>
        <v>1200</v>
      </c>
      <c r="H38" s="12">
        <f t="shared" si="5"/>
        <v>1257.6</v>
      </c>
      <c r="I38" s="12">
        <f t="shared" si="6"/>
        <v>1247.5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585</v>
      </c>
      <c r="C39" s="12">
        <v>589</v>
      </c>
      <c r="D39" s="12">
        <v>815</v>
      </c>
      <c r="E39" s="12">
        <v>846</v>
      </c>
      <c r="F39" s="12">
        <v>359</v>
      </c>
      <c r="G39" s="12">
        <f t="shared" si="2"/>
        <v>718</v>
      </c>
      <c r="H39" s="12">
        <f t="shared" si="5"/>
        <v>710.6</v>
      </c>
      <c r="I39" s="12">
        <f t="shared" si="6"/>
        <v>782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0</v>
      </c>
      <c r="C40" s="12">
        <v>0</v>
      </c>
      <c r="D40" s="12">
        <v>58</v>
      </c>
      <c r="E40" s="12">
        <v>138</v>
      </c>
      <c r="F40" s="12">
        <v>67</v>
      </c>
      <c r="G40" s="12">
        <f t="shared" si="2"/>
        <v>134</v>
      </c>
      <c r="H40" s="12">
        <f t="shared" si="5"/>
        <v>66</v>
      </c>
      <c r="I40" s="12">
        <f t="shared" si="6"/>
        <v>136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>
        <v>362</v>
      </c>
      <c r="C41" s="12">
        <v>348</v>
      </c>
      <c r="D41" s="12">
        <v>426</v>
      </c>
      <c r="E41" s="12">
        <v>423</v>
      </c>
      <c r="F41" s="12">
        <v>214</v>
      </c>
      <c r="G41" s="12">
        <f t="shared" si="2"/>
        <v>428</v>
      </c>
      <c r="H41" s="12">
        <f t="shared" si="5"/>
        <v>397.4</v>
      </c>
      <c r="I41" s="12">
        <f t="shared" si="6"/>
        <v>425.5</v>
      </c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47</v>
      </c>
      <c r="B42" s="12">
        <v>2734</v>
      </c>
      <c r="C42" s="12">
        <v>3650</v>
      </c>
      <c r="D42" s="12">
        <v>4980</v>
      </c>
      <c r="E42" s="12">
        <v>3686</v>
      </c>
      <c r="F42" s="12">
        <v>1599</v>
      </c>
      <c r="G42" s="12">
        <f t="shared" si="2"/>
        <v>3198</v>
      </c>
      <c r="H42" s="12">
        <f t="shared" si="5"/>
        <v>3649.6</v>
      </c>
      <c r="I42" s="12">
        <f t="shared" si="6"/>
        <v>3442</v>
      </c>
      <c r="J42" s="12"/>
      <c r="K42" s="12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48</v>
      </c>
      <c r="B43" s="12">
        <v>0</v>
      </c>
      <c r="C43" s="12">
        <v>131</v>
      </c>
      <c r="D43" s="12">
        <v>795</v>
      </c>
      <c r="E43" s="12">
        <v>395</v>
      </c>
      <c r="F43" s="12">
        <v>183</v>
      </c>
      <c r="G43" s="12">
        <f t="shared" si="2"/>
        <v>366</v>
      </c>
      <c r="H43" s="12">
        <f t="shared" si="5"/>
        <v>337.4</v>
      </c>
      <c r="I43" s="12">
        <f t="shared" si="6"/>
        <v>380.5</v>
      </c>
      <c r="J43" s="12"/>
      <c r="K43" s="12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SUM(L8:L43)</f>
        <v>4.094237373737375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34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 t="s">
        <v>40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v>-0.28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3">
        <f>SUM(L45:L51)</f>
        <v>3.8142373737373747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 t="s">
        <v>55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 t="s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>
        <v>2.49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57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3">
        <f>SUM(L53:L57)</f>
        <v>6.304237373737375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:40" ht="12.75">
      <c r="C61" s="15"/>
      <c r="D61" s="15"/>
      <c r="E61" s="15"/>
      <c r="F61" s="15"/>
      <c r="G61" s="15"/>
      <c r="H61" s="15"/>
      <c r="I61" s="15"/>
      <c r="J61" s="15"/>
      <c r="K61" s="15"/>
      <c r="L61" s="1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2002-08-15T13:26:01Z</cp:lastPrinted>
  <dcterms:created xsi:type="dcterms:W3CDTF">2002-07-04T12:53:46Z</dcterms:created>
  <dcterms:modified xsi:type="dcterms:W3CDTF">2002-07-13T10:20:41Z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